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xl/_rels/workbook.xml.rels" ContentType="application/vnd.openxmlformats-package.relationships+xml"/>
  <Override PartName="/xl/workbook.xml" ContentType="application/vnd.openxmlformats-officedocument.spreadsheetml.sheet.main+xml"/>
  <Override PartName="/xl/theme/theme1.xml" ContentType="application/vnd.openxmlformats-officedocument.theme+xml"/>
  <Override PartName="/xl/styles.xml" ContentType="application/vnd.openxmlformats-officedocument.spreadsheetml.styl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sharedStrings.xml" ContentType="application/vnd.openxmlformats-officedocument.spreadsheetml.sharedStrings+xml"/>
  <Override PartName="/_rels/.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tart Here" sheetId="1" state="visible" r:id="rId3"/>
    <sheet name="90-Day Tracker" sheetId="2" state="visible" r:id="rId4"/>
    <sheet name="Crosswalk Reference" sheetId="3" state="visible" r:id="rId5"/>
    <sheet name="Progress" sheetId="4" state="visible" r:id="rId6"/>
  </sheets>
  <calcPr iterateCount="100" refMode="A1" iterate="false" iterateDelta="0.0001"/>
  <extLst>
    <ext xmlns:loext="http://schemas.libreoffice.org/" uri="{7626C862-2A13-11E5-B345-FEFF819CDC9F}">
      <loext:extCalcPr stringRefSyntax="ExcelA1"/>
    </ext>
  </extLst>
</workbook>
</file>

<file path=xl/sharedStrings.xml><?xml version="1.0" encoding="utf-8"?>
<sst xmlns="http://schemas.openxmlformats.org/spreadsheetml/2006/main" count="208" uniqueCount="136">
  <si>
    <t xml:space="preserve">MERIDIAN</t>
  </si>
  <si>
    <t xml:space="preserve">90-Day AI Security Starter</t>
  </si>
  <si>
    <t xml:space="preserve">Reference Lines for AI Security</t>
  </si>
  <si>
    <t xml:space="preserve">What this is</t>
  </si>
  <si>
    <t xml:space="preserve">The 17-control starting baseline from MERIDIAN, the free AI security control catalog at meridian.htora.dev. These are the controls a team that USES AI (buys tools with AI inside, or lets staff use AI services) can stand up in about 90 days. It is the same M-1 + Use baseline the site produces from its one-tap preset and its 6-question readiness assessment.</t>
  </si>
  <si>
    <t xml:space="preserve">Who it is for</t>
  </si>
  <si>
    <t xml:space="preserve">Organizations that consume AI rather than train or host their own models. If you build or host models, this baseline is your floor, not your ceiling. The full catalog has 65 controls across three maturity tiers.</t>
  </si>
  <si>
    <t xml:space="preserve">How to use it</t>
  </si>
  <si>
    <t xml:space="preserve">1. Open the 90-Day Tracker tab. 2. Assign an owner and target date to each of the 17 controls. 3. Set Status as you go (Not started / In progress / Done / N/A). 4. Watch the Progress tab update automatically. Each control carries a plain statement and the assessor evidence that proves it is real, not just written down.</t>
  </si>
  <si>
    <t xml:space="preserve">The crosswalk</t>
  </si>
  <si>
    <t xml:space="preserve">Every control maps to the frameworks you already answer to. The Crosswalk Reference tab shows which of the 14 frameworks each control satisfies, so one piece of work counts in many places: SAIF, ATLAS, NIST AI RMF, OWASP LLM and Agentic, AICM, AISMM, ISO 42001, 800-53, EU AI Act, GDPR, AISVS, and Databricks DASF.</t>
  </si>
  <si>
    <t xml:space="preserve">Full catalog</t>
  </si>
  <si>
    <t xml:space="preserve">Catalog, whitepaper, OSCAL export, and the readiness assessment are free at meridian.htora.dev. This workbook is a starting point, not the whole thing.</t>
  </si>
  <si>
    <t xml:space="preserve">Baseline</t>
  </si>
  <si>
    <t xml:space="preserve">17 controls  ·  ~90 days  ·  tier M-1  ·  applicability = Use</t>
  </si>
  <si>
    <t xml:space="preserve">Version</t>
  </si>
  <si>
    <t xml:space="preserve">MERIDIAN v1.6  ·  65 controls  ·  429 verified crosswalk mappings  ·  14 frameworks</t>
  </si>
  <si>
    <t xml:space="preserve">License</t>
  </si>
  <si>
    <t xml:space="preserve">CC BY 4.0  ·  © 2026 Habib Tora  ·  meridian.htora.dev</t>
  </si>
  <si>
    <t xml:space="preserve">90-Day Tracker  ·  17-control AI security starter baseline</t>
  </si>
  <si>
    <t xml:space="preserve">#</t>
  </si>
  <si>
    <t xml:space="preserve">ID</t>
  </si>
  <si>
    <t xml:space="preserve">Control</t>
  </si>
  <si>
    <t xml:space="preserve">Function</t>
  </si>
  <si>
    <t xml:space="preserve">Status</t>
  </si>
  <si>
    <t xml:space="preserve">Owner</t>
  </si>
  <si>
    <t xml:space="preserve">Target date</t>
  </si>
  <si>
    <t xml:space="preserve">Statement (what "done" means)</t>
  </si>
  <si>
    <t xml:space="preserve">Assessor evidence</t>
  </si>
  <si>
    <t xml:space="preserve">Notes</t>
  </si>
  <si>
    <t xml:space="preserve">GV-01</t>
  </si>
  <si>
    <t xml:space="preserve">AI Security Policy</t>
  </si>
  <si>
    <t xml:space="preserve">Govern</t>
  </si>
  <si>
    <t xml:space="preserve">Not started</t>
  </si>
  <si>
    <t xml:space="preserve">The organization maintains an approved AI security policy covering development, acquisition, and use of AI systems.</t>
  </si>
  <si>
    <t xml:space="preserve">An approved, dated AI security policy exists, covers build, acquire, and use scope, and shows review within the last 12 months.</t>
  </si>
  <si>
    <t xml:space="preserve">DS-01</t>
  </si>
  <si>
    <t xml:space="preserve">AI System Inventory</t>
  </si>
  <si>
    <t xml:space="preserve">Discover</t>
  </si>
  <si>
    <t xml:space="preserve">All AI systems (built, acquired, embedded, SaaS) are inventoried with owner, purpose, and impact tier.</t>
  </si>
  <si>
    <t xml:space="preserve">The AI inventory lists sampled known systems with owner, purpose, and impact tier, and spot checks find no unlisted production AI.</t>
  </si>
  <si>
    <t xml:space="preserve">DT-01</t>
  </si>
  <si>
    <t xml:space="preserve">AI Interaction Logging Standard</t>
  </si>
  <si>
    <t xml:space="preserve">Detect</t>
  </si>
  <si>
    <t xml:space="preserve">Prompts, outputs, tool calls, retrievals, and model versions are logged to the SIEM per a defined standard.</t>
  </si>
  <si>
    <t xml:space="preserve">The SIEM contains prompts, outputs, tool calls, retrievals, and model versions for sampled AI systems, conforming to the logging standard.</t>
  </si>
  <si>
    <t xml:space="preserve">RS-01</t>
  </si>
  <si>
    <t xml:space="preserve">AI Incident Response Playbooks</t>
  </si>
  <si>
    <t xml:space="preserve">Respond</t>
  </si>
  <si>
    <t xml:space="preserve">IR playbooks cover AI-specific scenarios: injection compromise, poisoning, model theft, harmful-output events.</t>
  </si>
  <si>
    <t xml:space="preserve">AI-specific playbooks exist for injection compromise, poisoning, model theft, and harmful-output scenarios, with exercise records within 12 months.</t>
  </si>
  <si>
    <t xml:space="preserve">GV-02</t>
  </si>
  <si>
    <t xml:space="preserve">Named AI Risk Ownership</t>
  </si>
  <si>
    <t xml:space="preserve">A named senior role is accountable for AI security risk, with documented decision authority.</t>
  </si>
  <si>
    <t xml:space="preserve">An org chart or charter names the accountable AI risk role, and meeting minutes or risk decisions demonstrate that authority being exercised.</t>
  </si>
  <si>
    <t xml:space="preserve">SC-02</t>
  </si>
  <si>
    <t xml:space="preserve">Sensitive Data Minimization</t>
  </si>
  <si>
    <t xml:space="preserve">Secure</t>
  </si>
  <si>
    <t xml:space="preserve">PII and regulated data is minimized, masked, or excluded from training and retrieval corpora.</t>
  </si>
  <si>
    <t xml:space="preserve">Sampled corpora show masking or exclusion of regulated data, and scan or DLP reports confirm minimization.</t>
  </si>
  <si>
    <t xml:space="preserve">GV-03</t>
  </si>
  <si>
    <t xml:space="preserve">AI Acceptable Use Policy</t>
  </si>
  <si>
    <t xml:space="preserve">An AUP defines permitted and prohibited AI uses, including data that may not be submitted to AI systems.</t>
  </si>
  <si>
    <t xml:space="preserve">A published AUP enumerates permitted and prohibited AI uses and prohibited data classes, with distribution or attestation records for the workforce.</t>
  </si>
  <si>
    <t xml:space="preserve">GV-04</t>
  </si>
  <si>
    <t xml:space="preserve">AI Risk Assessment Process</t>
  </si>
  <si>
    <t xml:space="preserve">AI systems undergo documented security risk assessment before deployment and on material change.</t>
  </si>
  <si>
    <t xml:space="preserve">Completed risk assessment artifacts exist for sampled AI systems, dated before deployment and re-run after material changes.</t>
  </si>
  <si>
    <t xml:space="preserve">DS-05</t>
  </si>
  <si>
    <t xml:space="preserve">Data Classification for AI Use</t>
  </si>
  <si>
    <t xml:space="preserve">Data is classified for AI eligibility (trainable, retrievable, prohibited) before ingestion.</t>
  </si>
  <si>
    <t xml:space="preserve">Classification labels (trainable, retrievable, prohibited) exist on sampled datasets with dates preceding their ingestion records.</t>
  </si>
  <si>
    <t xml:space="preserve">SC-05</t>
  </si>
  <si>
    <t xml:space="preserve">Model Access Control</t>
  </si>
  <si>
    <t xml:space="preserve">Model endpoints require authenticated, least-privilege, auditable access.</t>
  </si>
  <si>
    <t xml:space="preserve">Endpoint configurations require authentication, and access reviews plus audit logs exist for sampled model endpoints.</t>
  </si>
  <si>
    <t xml:space="preserve">GV-07</t>
  </si>
  <si>
    <t xml:space="preserve">Vendor AI Risk Assessment</t>
  </si>
  <si>
    <t xml:space="preserve">Third-party AI services and embedded-AI products are risk-assessed before procurement.</t>
  </si>
  <si>
    <t xml:space="preserve">Vendor AI risk assessments exist for sampled procurements and are dated before contract signature.</t>
  </si>
  <si>
    <t xml:space="preserve">GV-10</t>
  </si>
  <si>
    <t xml:space="preserve">AI Security Awareness &amp; Training</t>
  </si>
  <si>
    <t xml:space="preserve">Role-based training covers AI threats (prompt injection, data leakage, shadow AI) for builders, defenders, and users.</t>
  </si>
  <si>
    <t xml:space="preserve">Training records show role-based AI security training completion for builders, defenders, and users within the defined cycle.</t>
  </si>
  <si>
    <t xml:space="preserve">SC-11</t>
  </si>
  <si>
    <t xml:space="preserve">Prompt Injection Defense</t>
  </si>
  <si>
    <t xml:space="preserve">Layered defenses (input filtering, instruction hierarchy, context isolation) mitigate direct and indirect prompt injection.</t>
  </si>
  <si>
    <t xml:space="preserve">Layered injection defenses are documented, and adversarial test results demonstrate mitigation of direct and indirect injection for sampled systems.</t>
  </si>
  <si>
    <t xml:space="preserve">SC-12</t>
  </si>
  <si>
    <t xml:space="preserve">Input Validation &amp; Filtering</t>
  </si>
  <si>
    <t xml:space="preserve">Untrusted inputs (user, retrieved, inter-agent) are validated and sanitized before reaching the model.</t>
  </si>
  <si>
    <t xml:space="preserve">Input validation rules exist in code or configuration, and test cases show sanitization across user, retrieved, and inter-agent input paths.</t>
  </si>
  <si>
    <t xml:space="preserve">SC-13</t>
  </si>
  <si>
    <t xml:space="preserve">System Prompt Protection</t>
  </si>
  <si>
    <t xml:space="preserve">System prompts contain no secrets and are protected against disclosure; disclosure is treated as expected, not catastrophic.</t>
  </si>
  <si>
    <t xml:space="preserve">System prompts pass secret scans, and disclosure test results show no privilege or data-access change from prompt exposure.</t>
  </si>
  <si>
    <t xml:space="preserve">SC-14</t>
  </si>
  <si>
    <t xml:space="preserve">Output Handling &amp; Encoding</t>
  </si>
  <si>
    <t xml:space="preserve">Model outputs are treated as untrusted: encoded, validated, and never executed or rendered directly.</t>
  </si>
  <si>
    <t xml:space="preserve">Code review or configuration shows output encoding and validation, and no sampled flow executes or renders model output directly.</t>
  </si>
  <si>
    <t xml:space="preserve">SC-17</t>
  </si>
  <si>
    <t xml:space="preserve">Secrets Hygiene in AI Pipelines</t>
  </si>
  <si>
    <t xml:space="preserve">Credentials are never embedded in prompts, training data, or model artifacts; pipeline secrets are vaulted.</t>
  </si>
  <si>
    <t xml:space="preserve">Secret scans of prompts, datasets, and model artifacts return clean, and pipeline secrets resolve from a vault in sampled configurations.</t>
  </si>
  <si>
    <t xml:space="preserve">Crosswalk Reference  ·  what each baseline control satisfies</t>
  </si>
  <si>
    <t xml:space="preserve"># frameworks</t>
  </si>
  <si>
    <t xml:space="preserve"># mappings</t>
  </si>
  <si>
    <t xml:space="preserve">Frameworks satisfied</t>
  </si>
  <si>
    <t xml:space="preserve">ISO/IEC 42001  ·  NIST SP 800-53  ·  NIST AI Risk Management Framework</t>
  </si>
  <si>
    <t xml:space="preserve">Databricks AI Security Framework  ·  EU AI Act  ·  NIST SP 800-53  ·  NIST AI 600-1  ·  NIST AI Risk Management Framework  ·  OMB Memoranda</t>
  </si>
  <si>
    <t xml:space="preserve">CSA AI Controls Matrix  ·  Databricks AI Security Framework  ·  EU AI Act  ·  GDPR  ·  NIST SP 800-53  ·  NIST AI 600-1  ·  OWASP AI Security Verification Standard  ·  SANS AI Security Maturity Model</t>
  </si>
  <si>
    <t xml:space="preserve">NIST SP 800-53  ·  NIST AI Risk Management Framework  ·  OWASP AI Security Verification Standard  ·  SANS AI Security Maturity Model</t>
  </si>
  <si>
    <t xml:space="preserve">EU AI Act  ·  ISO/IEC 42001  ·  NIST SP 800-53  ·  NIST AI Risk Management Framework</t>
  </si>
  <si>
    <t xml:space="preserve">Databricks AI Security Framework  ·  GDPR  ·  ISO/IEC 42001  ·  NIST SP 800-53  ·  NIST AI 600-1  ·  OWASP AI Security Verification Standard  ·  OWASP Top 10 for LLM Applications</t>
  </si>
  <si>
    <t xml:space="preserve">CSA AI Controls Matrix  ·  NIST SP 800-53  ·  NIST AI Risk Management Framework</t>
  </si>
  <si>
    <t xml:space="preserve">EU AI Act  ·  GDPR  ·  ISO/IEC 42001  ·  NIST SP 800-53  ·  NIST AI 600-1  ·  NIST AI Risk Management Framework</t>
  </si>
  <si>
    <t xml:space="preserve">CSA AI Controls Matrix  ·  Databricks AI Security Framework  ·  EU AI Act  ·  GDPR  ·  NIST SP 800-53  ·  NIST AI 600-1  ·  OWASP AI Security Verification Standard  ·  OWASP Top 10 for LLM Applications</t>
  </si>
  <si>
    <t xml:space="preserve">CSA AI Controls Matrix  ·  Databricks AI Security Framework  ·  NIST SP 800-53  ·  OWASP AI Security Verification Standard</t>
  </si>
  <si>
    <t xml:space="preserve">CSA AI Controls Matrix  ·  NIST SP 800-53  ·  NIST AI 600-1  ·  NIST AI Risk Management Framework  ·  OWASP AI Security Verification Standard</t>
  </si>
  <si>
    <t xml:space="preserve">Databricks AI Security Framework  ·  EU AI Act  ·  ISO/IEC 42001  ·  NIST SP 800-53  ·  NIST AI 600-1  ·  OWASP Top 10 for Agentic Applications  ·  SANS AI Security Maturity Model</t>
  </si>
  <si>
    <t xml:space="preserve">MITRE ATLAS  ·  Databricks AI Security Framework  ·  EU AI Act  ·  NIST AI 600-1  ·  OWASP AI Security Verification Standard  ·  OWASP Top 10 for Agentic Applications  ·  OWASP Top 10 for LLM Applications  ·  Google Secure AI Framework</t>
  </si>
  <si>
    <t xml:space="preserve">MITRE ATLAS  ·  Databricks AI Security Framework  ·  NIST SP 800-53  ·  OWASP AI Security Verification Standard  ·  OWASP Top 10 for Agentic Applications  ·  OWASP Top 10 for LLM Applications</t>
  </si>
  <si>
    <t xml:space="preserve">MITRE ATLAS  ·  Databricks AI Security Framework  ·  OWASP AI Security Verification Standard  ·  OWASP Top 10 for LLM Applications</t>
  </si>
  <si>
    <t xml:space="preserve">Databricks AI Security Framework  ·  NIST SP 800-53  ·  OWASP AI Security Verification Standard  ·  OWASP Top 10 for LLM Applications</t>
  </si>
  <si>
    <t xml:space="preserve">MITRE ATLAS  ·  Databricks AI Security Framework  ·  NIST SP 800-53  ·  OWASP AI Security Verification Standard  ·  OWASP Top 10 for LLM Applications</t>
  </si>
  <si>
    <t xml:space="preserve">Progress</t>
  </si>
  <si>
    <t xml:space="preserve">live from the 90-Day Tracker tab</t>
  </si>
  <si>
    <t xml:space="preserve">Overall</t>
  </si>
  <si>
    <t xml:space="preserve">Controls total</t>
  </si>
  <si>
    <t xml:space="preserve">Done</t>
  </si>
  <si>
    <t xml:space="preserve">In progress</t>
  </si>
  <si>
    <t xml:space="preserve">N/A</t>
  </si>
  <si>
    <t xml:space="preserve">Completion</t>
  </si>
  <si>
    <t xml:space="preserve">By function</t>
  </si>
  <si>
    <t xml:space="preserve">Total</t>
  </si>
  <si>
    <t xml:space="preserve">Assure</t>
  </si>
</sst>
</file>

<file path=xl/styles.xml><?xml version="1.0" encoding="utf-8"?>
<styleSheet xmlns="http://schemas.openxmlformats.org/spreadsheetml/2006/main">
  <numFmts count="3">
    <numFmt numFmtId="164" formatCode="General"/>
    <numFmt numFmtId="165" formatCode="General"/>
    <numFmt numFmtId="166" formatCode="0%"/>
  </numFmts>
  <fonts count="19">
    <font>
      <sz val="11"/>
      <color theme="1"/>
      <name val="Calibri"/>
      <family val="2"/>
      <charset val="1"/>
    </font>
    <font>
      <sz val="10"/>
      <name val="Arial"/>
      <family val="0"/>
    </font>
    <font>
      <sz val="10"/>
      <name val="Arial"/>
      <family val="0"/>
    </font>
    <font>
      <sz val="10"/>
      <name val="Arial"/>
      <family val="0"/>
    </font>
    <font>
      <b val="true"/>
      <sz val="22"/>
      <color rgb="FF0E2A47"/>
      <name val="Arial"/>
      <family val="0"/>
      <charset val="1"/>
    </font>
    <font>
      <sz val="14"/>
      <color rgb="FF6B7682"/>
      <name val="Arial"/>
      <family val="0"/>
      <charset val="1"/>
    </font>
    <font>
      <i val="true"/>
      <sz val="10"/>
      <color rgb="FF6B7682"/>
      <name val="Arial"/>
      <family val="0"/>
      <charset val="1"/>
    </font>
    <font>
      <b val="true"/>
      <sz val="10"/>
      <color rgb="FF13325A"/>
      <name val="Arial"/>
      <family val="0"/>
      <charset val="1"/>
    </font>
    <font>
      <sz val="10"/>
      <color rgb="FF1B2A38"/>
      <name val="Arial"/>
      <family val="0"/>
      <charset val="1"/>
    </font>
    <font>
      <b val="true"/>
      <sz val="10"/>
      <color rgb="FF0E2A47"/>
      <name val="Arial"/>
      <family val="0"/>
      <charset val="1"/>
    </font>
    <font>
      <sz val="9"/>
      <color rgb="FF6B7682"/>
      <name val="Arial"/>
      <family val="0"/>
      <charset val="1"/>
    </font>
    <font>
      <b val="true"/>
      <sz val="13"/>
      <color rgb="FFFFFFFF"/>
      <name val="Arial"/>
      <family val="0"/>
      <charset val="1"/>
    </font>
    <font>
      <b val="true"/>
      <sz val="9"/>
      <color rgb="FFFFFFFF"/>
      <name val="Arial"/>
      <family val="0"/>
      <charset val="1"/>
    </font>
    <font>
      <sz val="9"/>
      <color rgb="FF1B2A38"/>
      <name val="Arial"/>
      <family val="0"/>
      <charset val="1"/>
    </font>
    <font>
      <b val="true"/>
      <sz val="9"/>
      <color rgb="FF0E2A47"/>
      <name val="Consolas"/>
      <family val="0"/>
      <charset val="1"/>
    </font>
    <font>
      <b val="true"/>
      <sz val="18"/>
      <color rgb="FF0E2A47"/>
      <name val="Arial"/>
      <family val="0"/>
      <charset val="1"/>
    </font>
    <font>
      <b val="true"/>
      <sz val="11"/>
      <color rgb="FF13325A"/>
      <name val="Arial"/>
      <family val="0"/>
      <charset val="1"/>
    </font>
    <font>
      <b val="true"/>
      <sz val="10"/>
      <color rgb="FF1B2A38"/>
      <name val="Arial"/>
      <family val="0"/>
      <charset val="1"/>
    </font>
    <font>
      <b val="true"/>
      <sz val="12"/>
      <color rgb="FF3E7C52"/>
      <name val="Arial"/>
      <family val="0"/>
      <charset val="1"/>
    </font>
  </fonts>
  <fills count="6">
    <fill>
      <patternFill patternType="none"/>
    </fill>
    <fill>
      <patternFill patternType="gray125"/>
    </fill>
    <fill>
      <patternFill patternType="solid">
        <fgColor rgb="FF0E2A47"/>
        <bgColor rgb="FF1B2A38"/>
      </patternFill>
    </fill>
    <fill>
      <patternFill patternType="solid">
        <fgColor rgb="FF13325A"/>
        <bgColor rgb="FF0E2A47"/>
      </patternFill>
    </fill>
    <fill>
      <patternFill patternType="solid">
        <fgColor rgb="FFF7F5F0"/>
        <bgColor rgb="FFEEF2F6"/>
      </patternFill>
    </fill>
    <fill>
      <patternFill patternType="solid">
        <fgColor rgb="FFEEF2F6"/>
        <bgColor rgb="FFF7F5F0"/>
      </patternFill>
    </fill>
  </fills>
  <borders count="2">
    <border diagonalUp="false" diagonalDown="false">
      <left/>
      <right/>
      <top/>
      <bottom/>
      <diagonal/>
    </border>
    <border diagonalUp="false" diagonalDown="false">
      <left style="thin">
        <color rgb="FFD5DBE1"/>
      </left>
      <right style="thin">
        <color rgb="FFD5DBE1"/>
      </right>
      <top style="thin">
        <color rgb="FFD5DBE1"/>
      </top>
      <bottom style="thin">
        <color rgb="FFD5DBE1"/>
      </bottom>
      <diagonal/>
    </border>
  </borders>
  <cellStyleXfs count="20">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cellStyleXfs>
  <cellXfs count="26">
    <xf numFmtId="164" fontId="0" fillId="0" borderId="0" xfId="0" applyFont="false" applyBorder="false" applyAlignment="false" applyProtection="false">
      <alignment horizontal="general" vertical="bottom" textRotation="0" wrapText="false" indent="0" shrinkToFit="false"/>
      <protection locked="true" hidden="false"/>
    </xf>
    <xf numFmtId="164" fontId="4" fillId="0" borderId="0" xfId="0" applyFont="true" applyBorder="false" applyAlignment="false" applyProtection="false">
      <alignment horizontal="general" vertical="bottom" textRotation="0" wrapText="false" indent="0" shrinkToFit="false"/>
      <protection locked="true" hidden="false"/>
    </xf>
    <xf numFmtId="164" fontId="5" fillId="0" borderId="0" xfId="0" applyFont="true" applyBorder="false" applyAlignment="false" applyProtection="false">
      <alignment horizontal="general" vertical="bottom" textRotation="0" wrapText="false" indent="0" shrinkToFit="false"/>
      <protection locked="true" hidden="false"/>
    </xf>
    <xf numFmtId="164" fontId="6" fillId="0" borderId="0" xfId="0" applyFont="true" applyBorder="false" applyAlignment="false" applyProtection="false">
      <alignment horizontal="general" vertical="bottom" textRotation="0" wrapText="false" indent="0" shrinkToFit="false"/>
      <protection locked="true" hidden="false"/>
    </xf>
    <xf numFmtId="164" fontId="7" fillId="0" borderId="0" xfId="0" applyFont="true" applyBorder="false" applyAlignment="true" applyProtection="false">
      <alignment horizontal="left" vertical="top" textRotation="0" wrapText="true" indent="0" shrinkToFit="false"/>
      <protection locked="true" hidden="false"/>
    </xf>
    <xf numFmtId="164" fontId="8" fillId="0" borderId="0" xfId="0" applyFont="true" applyBorder="false" applyAlignment="true" applyProtection="false">
      <alignment horizontal="left" vertical="top" textRotation="0" wrapText="true" indent="0" shrinkToFit="false"/>
      <protection locked="true" hidden="false"/>
    </xf>
    <xf numFmtId="164" fontId="7" fillId="0" borderId="0" xfId="0" applyFont="true" applyBorder="false" applyAlignment="false" applyProtection="false">
      <alignment horizontal="general" vertical="bottom" textRotation="0" wrapText="false" indent="0" shrinkToFit="false"/>
      <protection locked="true" hidden="false"/>
    </xf>
    <xf numFmtId="164" fontId="9" fillId="0" borderId="0" xfId="0" applyFont="true" applyBorder="false" applyAlignment="false" applyProtection="false">
      <alignment horizontal="general" vertical="bottom" textRotation="0" wrapText="false" indent="0" shrinkToFit="false"/>
      <protection locked="true" hidden="false"/>
    </xf>
    <xf numFmtId="164" fontId="10" fillId="0" borderId="0" xfId="0" applyFont="true" applyBorder="false" applyAlignment="false" applyProtection="false">
      <alignment horizontal="general" vertical="bottom" textRotation="0" wrapText="false" indent="0" shrinkToFit="false"/>
      <protection locked="true" hidden="false"/>
    </xf>
    <xf numFmtId="164" fontId="11" fillId="2" borderId="0" xfId="0" applyFont="true" applyBorder="true" applyAlignment="true" applyProtection="false">
      <alignment horizontal="left" vertical="center" textRotation="0" wrapText="true" indent="0" shrinkToFit="false"/>
      <protection locked="true" hidden="false"/>
    </xf>
    <xf numFmtId="164" fontId="12" fillId="3" borderId="1" xfId="0" applyFont="true" applyBorder="true" applyAlignment="true" applyProtection="false">
      <alignment horizontal="center" vertical="center" textRotation="0" wrapText="true" indent="0" shrinkToFit="false"/>
      <protection locked="true" hidden="false"/>
    </xf>
    <xf numFmtId="164" fontId="12" fillId="3" borderId="1" xfId="0" applyFont="true" applyBorder="true" applyAlignment="true" applyProtection="false">
      <alignment horizontal="left" vertical="center" textRotation="0" wrapText="true" indent="0" shrinkToFit="false"/>
      <protection locked="true" hidden="false"/>
    </xf>
    <xf numFmtId="164" fontId="13" fillId="0" borderId="1" xfId="0" applyFont="true" applyBorder="true" applyAlignment="true" applyProtection="false">
      <alignment horizontal="center" vertical="center" textRotation="0" wrapText="true" indent="0" shrinkToFit="false"/>
      <protection locked="true" hidden="false"/>
    </xf>
    <xf numFmtId="164" fontId="14" fillId="0" borderId="1" xfId="0" applyFont="true" applyBorder="true" applyAlignment="true" applyProtection="false">
      <alignment horizontal="center" vertical="center"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left" vertical="center" textRotation="0" wrapText="true" indent="0" shrinkToFit="false"/>
      <protection locked="true" hidden="false"/>
    </xf>
    <xf numFmtId="164" fontId="13" fillId="4" borderId="1" xfId="0" applyFont="true" applyBorder="true" applyAlignment="true" applyProtection="false">
      <alignment horizontal="center" vertical="center" textRotation="0" wrapText="true" indent="0" shrinkToFit="false"/>
      <protection locked="true" hidden="false"/>
    </xf>
    <xf numFmtId="164" fontId="14" fillId="4" borderId="1" xfId="0" applyFont="true" applyBorder="true" applyAlignment="true" applyProtection="false">
      <alignment horizontal="center" vertical="center" textRotation="0" wrapText="true" indent="0" shrinkToFit="false"/>
      <protection locked="true" hidden="false"/>
    </xf>
    <xf numFmtId="164" fontId="13" fillId="4" borderId="1" xfId="0" applyFont="true" applyBorder="true" applyAlignment="true" applyProtection="false">
      <alignment horizontal="left" vertical="top" textRotation="0" wrapText="true" indent="0" shrinkToFit="false"/>
      <protection locked="true" hidden="false"/>
    </xf>
    <xf numFmtId="164" fontId="13" fillId="4" borderId="1" xfId="0" applyFont="true" applyBorder="true" applyAlignment="true" applyProtection="false">
      <alignment horizontal="left" vertical="center" textRotation="0" wrapText="true" indent="0" shrinkToFit="false"/>
      <protection locked="true" hidden="false"/>
    </xf>
    <xf numFmtId="164" fontId="15" fillId="0" borderId="0" xfId="0" applyFont="true" applyBorder="false" applyAlignment="false" applyProtection="false">
      <alignment horizontal="general" vertical="bottom" textRotation="0" wrapText="false" indent="0" shrinkToFit="false"/>
      <protection locked="true" hidden="false"/>
    </xf>
    <xf numFmtId="164" fontId="16" fillId="0" borderId="0" xfId="0" applyFont="true" applyBorder="false" applyAlignment="false" applyProtection="false">
      <alignment horizontal="general" vertical="bottom" textRotation="0" wrapText="false" indent="0" shrinkToFit="false"/>
      <protection locked="true" hidden="false"/>
    </xf>
    <xf numFmtId="165" fontId="17" fillId="5" borderId="1" xfId="0" applyFont="true" applyBorder="true" applyAlignment="true" applyProtection="false">
      <alignment horizontal="center" vertical="center" textRotation="0" wrapText="true" indent="0" shrinkToFit="false"/>
      <protection locked="true" hidden="false"/>
    </xf>
    <xf numFmtId="166" fontId="18" fillId="5" borderId="1" xfId="0" applyFont="true" applyBorder="true" applyAlignment="true" applyProtection="false">
      <alignment horizontal="center" vertical="center" textRotation="0" wrapText="true" indent="0" shrinkToFit="false"/>
      <protection locked="true" hidden="false"/>
    </xf>
    <xf numFmtId="164" fontId="8" fillId="0" borderId="1" xfId="0" applyFont="true" applyBorder="true" applyAlignment="false" applyProtection="false">
      <alignment horizontal="general" vertical="bottom" textRotation="0" wrapText="false" indent="0" shrinkToFit="false"/>
      <protection locked="true" hidden="false"/>
    </xf>
    <xf numFmtId="165" fontId="8" fillId="0" borderId="1" xfId="0" applyFont="true" applyBorder="true" applyAlignment="true" applyProtection="false">
      <alignment horizontal="center" vertical="center" textRotation="0" wrapText="true" indent="0" shrinkToFit="false"/>
      <protection locked="true" hidden="false"/>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C0C0C0"/>
      <rgbColor rgb="FF6B7682"/>
      <rgbColor rgb="FF9999FF"/>
      <rgbColor rgb="FF993366"/>
      <rgbColor rgb="FFF7F5F0"/>
      <rgbColor rgb="FFEEF2F6"/>
      <rgbColor rgb="FF660066"/>
      <rgbColor rgb="FFFF8080"/>
      <rgbColor rgb="FF0066CC"/>
      <rgbColor rgb="FFD5DBE1"/>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969696"/>
      <rgbColor rgb="FF13325A"/>
      <rgbColor rgb="FF3E7C52"/>
      <rgbColor rgb="FF0E2A47"/>
      <rgbColor rgb="FF333300"/>
      <rgbColor rgb="FF993300"/>
      <rgbColor rgb="FF993366"/>
      <rgbColor rgb="FF333399"/>
      <rgbColor rgb="FF1B2A38"/>
    </indexedColors>
  </colors>
</styleSheet>
</file>

<file path=xl/_rels/workbook.xml.rels><?xml version="1.0" encoding="UTF-8"?>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worksheet" Target="worksheets/sheet1.xml"/><Relationship Id="rId4" Type="http://schemas.openxmlformats.org/officeDocument/2006/relationships/worksheet" Target="worksheets/sheet2.xml"/><Relationship Id="rId5" Type="http://schemas.openxmlformats.org/officeDocument/2006/relationships/worksheet" Target="worksheets/sheet3.xml"/><Relationship Id="rId6" Type="http://schemas.openxmlformats.org/officeDocument/2006/relationships/worksheet" Target="worksheets/sheet4.xml"/><Relationship Id="rId7" Type="http://schemas.openxmlformats.org/officeDocument/2006/relationships/sharedStrings" Target="sharedStrings.xml"/>
</Relationships>
</file>

<file path=xl/theme/theme1.xml><?xml version="1.0" encoding="utf-8"?>
<a:theme xmlns:a="http://schemas.openxmlformats.org/drawingml/2006/main" xmlns:r="http://schemas.openxmlformats.org/officeDocument/2006/relationships" name="Office Theme">
  <a:themeElements>
    <a:clrScheme name="Office">
      <a:dk1>
        <a:srgbClr val="000000"/>
      </a:dk1>
      <a:lt1>
        <a:srgbClr val="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itchFamily="0" charset="1"/>
        <a:ea typeface=""/>
        <a:cs typeface=""/>
      </a:majorFont>
      <a:minorFont>
        <a:latin typeface="Calibri" pitchFamily="0" charset="1"/>
        <a:ea typeface=""/>
        <a:cs typeface=""/>
      </a:minorFont>
    </a:fontScheme>
    <a:fmtScheme>
      <a:fillStyleLst>
        <a:solidFill>
          <a:schemeClr val="phClr"/>
        </a:solidFill>
        <a:gradFill>
          <a:gsLst>
            <a:gs pos="0">
              <a:schemeClr val="phClr">
                <a:tint val="50000"/>
              </a:schemeClr>
            </a:gs>
            <a:gs pos="35000">
              <a:schemeClr val="phClr">
                <a:tint val="37000"/>
              </a:schemeClr>
            </a:gs>
            <a:gs pos="100000">
              <a:schemeClr val="phClr">
                <a:tint val="15000"/>
              </a:schemeClr>
            </a:gs>
          </a:gsLst>
          <a:lin ang="16200000" scaled="1"/>
          <a:tileRect l="0" t="0" r="0" b="0"/>
        </a:gradFill>
        <a:gradFill>
          <a:gsLst>
            <a:gs pos="0">
              <a:schemeClr val="phClr">
                <a:shade val="51000"/>
              </a:schemeClr>
            </a:gs>
            <a:gs pos="80000">
              <a:schemeClr val="phClr">
                <a:shade val="93000"/>
              </a:schemeClr>
            </a:gs>
            <a:gs pos="100000">
              <a:schemeClr val="phClr">
                <a:shade val="94000"/>
              </a:schemeClr>
            </a:gs>
          </a:gsLst>
          <a:lin ang="16200000" scaled="0"/>
          <a:tileRect l="0" t="0" r="0" b="0"/>
        </a:gradFill>
      </a:fillStyleLst>
      <a:lnStyleLst>
        <a:ln w="9525" cap="flat" cmpd="sng" algn="ctr">
          <a:prstDash val="solid"/>
        </a:ln>
        <a:ln w="25400" cap="flat" cmpd="sng" algn="ctr">
          <a:prstDash val="solid"/>
        </a:ln>
        <a:ln w="38100" cap="flat" cmpd="sng" algn="ctr">
          <a:prstDash val="solid"/>
        </a:ln>
      </a:lnStyleLst>
      <a:effectStyleLst>
        <a:effectStyle>
          <a:effectLst/>
        </a:effectStyle>
        <a:effectStyle>
          <a:effectLst/>
        </a:effectStyle>
        <a:effectStyle>
          <a:effectLst/>
        </a:effectStyle>
      </a:effectStyleLst>
      <a:bgFillStyleLst>
        <a:solidFill>
          <a:schemeClr val="phClr"/>
        </a:solidFill>
        <a:gradFill>
          <a:gsLst>
            <a:gs pos="0">
              <a:schemeClr val="phClr">
                <a:tint val="40000"/>
              </a:schemeClr>
            </a:gs>
            <a:gs pos="40000">
              <a:schemeClr val="phClr">
                <a:tint val="45000"/>
                <a:shade val="99000"/>
              </a:schemeClr>
            </a:gs>
            <a:gs pos="100000">
              <a:schemeClr val="phClr">
                <a:shade val="20000"/>
              </a:schemeClr>
            </a:gs>
          </a:gsLst>
          <a:path path="circle">
            <a:fillToRect l="50000" t="-80000" r="50000" b="180000"/>
          </a:path>
          <a:tileRect l="0" t="0" r="0" b="0"/>
        </a:gradFill>
        <a:gradFill>
          <a:gsLst>
            <a:gs pos="0">
              <a:schemeClr val="phClr">
                <a:tint val="80000"/>
              </a:schemeClr>
            </a:gs>
            <a:gs pos="100000">
              <a:schemeClr val="phClr">
                <a:shade val="30000"/>
              </a:schemeClr>
            </a:gs>
          </a:gsLst>
          <a:path path="circle">
            <a:fillToRect l="50000" t="50000" r="50000" b="50000"/>
          </a:path>
          <a:tileRect l="0" t="0" r="0" b="0"/>
        </a:gradFill>
      </a:bgFillStyleLst>
    </a:fmtScheme>
  </a:themeElemen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C13"/>
  <sheetViews>
    <sheetView showFormulas="false" showGridLines="false" showRowColHeaders="true" showZeros="true" rightToLeft="false" tabSelected="tru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2" min="2" style="0" width="26"/>
    <col collapsed="false" customWidth="true" hidden="false" outlineLevel="0" max="3" min="3" style="0" width="88"/>
  </cols>
  <sheetData>
    <row r="2" customFormat="false" ht="26.8" hidden="false" customHeight="false" outlineLevel="0" collapsed="false">
      <c r="B2" s="1" t="s">
        <v>0</v>
      </c>
      <c r="C2" s="2" t="s">
        <v>1</v>
      </c>
    </row>
    <row r="3" customFormat="false" ht="15" hidden="false" customHeight="false" outlineLevel="0" collapsed="false">
      <c r="B3" s="3" t="s">
        <v>2</v>
      </c>
    </row>
    <row r="5" customFormat="false" ht="51.75" hidden="false" customHeight="true" outlineLevel="0" collapsed="false">
      <c r="B5" s="4" t="s">
        <v>3</v>
      </c>
      <c r="C5" s="5" t="s">
        <v>4</v>
      </c>
    </row>
    <row r="6" customFormat="false" ht="39" hidden="false" customHeight="true" outlineLevel="0" collapsed="false">
      <c r="B6" s="4" t="s">
        <v>5</v>
      </c>
      <c r="C6" s="5" t="s">
        <v>6</v>
      </c>
    </row>
    <row r="7" customFormat="false" ht="51.75" hidden="false" customHeight="true" outlineLevel="0" collapsed="false">
      <c r="B7" s="4" t="s">
        <v>7</v>
      </c>
      <c r="C7" s="5" t="s">
        <v>8</v>
      </c>
    </row>
    <row r="8" customFormat="false" ht="51.75" hidden="false" customHeight="true" outlineLevel="0" collapsed="false">
      <c r="B8" s="4" t="s">
        <v>9</v>
      </c>
      <c r="C8" s="5" t="s">
        <v>10</v>
      </c>
    </row>
    <row r="9" customFormat="false" ht="30" hidden="false" customHeight="true" outlineLevel="0" collapsed="false">
      <c r="B9" s="4" t="s">
        <v>11</v>
      </c>
      <c r="C9" s="5" t="s">
        <v>12</v>
      </c>
    </row>
    <row r="11" customFormat="false" ht="15" hidden="false" customHeight="false" outlineLevel="0" collapsed="false">
      <c r="B11" s="6" t="s">
        <v>13</v>
      </c>
      <c r="C11" s="7" t="s">
        <v>14</v>
      </c>
    </row>
    <row r="12" customFormat="false" ht="15" hidden="false" customHeight="false" outlineLevel="0" collapsed="false">
      <c r="B12" s="8" t="s">
        <v>15</v>
      </c>
      <c r="C12" s="8" t="s">
        <v>16</v>
      </c>
    </row>
    <row r="13" customFormat="false" ht="15" hidden="false" customHeight="false" outlineLevel="0" collapsed="false">
      <c r="B13" s="8" t="s">
        <v>17</v>
      </c>
      <c r="C13" s="8" t="s">
        <v>18</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J1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4"/>
    <col collapsed="false" customWidth="true" hidden="false" outlineLevel="0" max="2" min="2" style="0" width="8"/>
    <col collapsed="false" customWidth="true" hidden="false" outlineLevel="0" max="3" min="3" style="0" width="30"/>
    <col collapsed="false" customWidth="true" hidden="false" outlineLevel="0" max="4" min="4" style="0" width="12"/>
    <col collapsed="false" customWidth="true" hidden="false" outlineLevel="0" max="5" min="5" style="0" width="14"/>
    <col collapsed="false" customWidth="true" hidden="false" outlineLevel="0" max="6" min="6" style="0" width="18"/>
    <col collapsed="false" customWidth="true" hidden="false" outlineLevel="0" max="7" min="7" style="0" width="13"/>
    <col collapsed="false" customWidth="true" hidden="false" outlineLevel="0" max="9" min="8" style="0" width="52"/>
    <col collapsed="false" customWidth="true" hidden="false" outlineLevel="0" max="10" min="10" style="0" width="26"/>
  </cols>
  <sheetData>
    <row r="1" customFormat="false" ht="25.5" hidden="false" customHeight="true" outlineLevel="0" collapsed="false">
      <c r="A1" s="9" t="s">
        <v>19</v>
      </c>
      <c r="B1" s="9"/>
      <c r="C1" s="9"/>
      <c r="D1" s="9"/>
      <c r="E1" s="9"/>
      <c r="F1" s="9"/>
      <c r="G1" s="9"/>
      <c r="H1" s="9"/>
      <c r="I1" s="9"/>
      <c r="J1" s="9"/>
    </row>
    <row r="2" customFormat="false" ht="24" hidden="false" customHeight="true" outlineLevel="0" collapsed="false">
      <c r="A2" s="10" t="s">
        <v>20</v>
      </c>
      <c r="B2" s="10" t="s">
        <v>21</v>
      </c>
      <c r="C2" s="11" t="s">
        <v>22</v>
      </c>
      <c r="D2" s="10" t="s">
        <v>23</v>
      </c>
      <c r="E2" s="10" t="s">
        <v>24</v>
      </c>
      <c r="F2" s="10" t="s">
        <v>25</v>
      </c>
      <c r="G2" s="10" t="s">
        <v>26</v>
      </c>
      <c r="H2" s="11" t="s">
        <v>27</v>
      </c>
      <c r="I2" s="11" t="s">
        <v>28</v>
      </c>
      <c r="J2" s="11" t="s">
        <v>29</v>
      </c>
    </row>
    <row r="3" customFormat="false" ht="45.75" hidden="false" customHeight="true" outlineLevel="0" collapsed="false">
      <c r="A3" s="12" t="n">
        <v>1</v>
      </c>
      <c r="B3" s="13" t="s">
        <v>30</v>
      </c>
      <c r="C3" s="14" t="s">
        <v>31</v>
      </c>
      <c r="D3" s="12" t="s">
        <v>32</v>
      </c>
      <c r="E3" s="12" t="s">
        <v>33</v>
      </c>
      <c r="F3" s="15"/>
      <c r="G3" s="12"/>
      <c r="H3" s="14" t="s">
        <v>34</v>
      </c>
      <c r="I3" s="14" t="s">
        <v>35</v>
      </c>
      <c r="J3" s="14"/>
    </row>
    <row r="4" customFormat="false" ht="45.75" hidden="false" customHeight="true" outlineLevel="0" collapsed="false">
      <c r="A4" s="16" t="n">
        <v>2</v>
      </c>
      <c r="B4" s="17" t="s">
        <v>36</v>
      </c>
      <c r="C4" s="18" t="s">
        <v>37</v>
      </c>
      <c r="D4" s="16" t="s">
        <v>38</v>
      </c>
      <c r="E4" s="16" t="s">
        <v>33</v>
      </c>
      <c r="F4" s="19"/>
      <c r="G4" s="16"/>
      <c r="H4" s="18" t="s">
        <v>39</v>
      </c>
      <c r="I4" s="18" t="s">
        <v>40</v>
      </c>
      <c r="J4" s="18"/>
    </row>
    <row r="5" customFormat="false" ht="45.75" hidden="false" customHeight="true" outlineLevel="0" collapsed="false">
      <c r="A5" s="12" t="n">
        <v>3</v>
      </c>
      <c r="B5" s="13" t="s">
        <v>41</v>
      </c>
      <c r="C5" s="14" t="s">
        <v>42</v>
      </c>
      <c r="D5" s="12" t="s">
        <v>43</v>
      </c>
      <c r="E5" s="12" t="s">
        <v>33</v>
      </c>
      <c r="F5" s="15"/>
      <c r="G5" s="12"/>
      <c r="H5" s="14" t="s">
        <v>44</v>
      </c>
      <c r="I5" s="14" t="s">
        <v>45</v>
      </c>
      <c r="J5" s="14"/>
    </row>
    <row r="6" customFormat="false" ht="45.75" hidden="false" customHeight="true" outlineLevel="0" collapsed="false">
      <c r="A6" s="16" t="n">
        <v>4</v>
      </c>
      <c r="B6" s="17" t="s">
        <v>46</v>
      </c>
      <c r="C6" s="18" t="s">
        <v>47</v>
      </c>
      <c r="D6" s="16" t="s">
        <v>48</v>
      </c>
      <c r="E6" s="16" t="s">
        <v>33</v>
      </c>
      <c r="F6" s="19"/>
      <c r="G6" s="16"/>
      <c r="H6" s="18" t="s">
        <v>49</v>
      </c>
      <c r="I6" s="18" t="s">
        <v>50</v>
      </c>
      <c r="J6" s="18"/>
    </row>
    <row r="7" customFormat="false" ht="45.75" hidden="false" customHeight="true" outlineLevel="0" collapsed="false">
      <c r="A7" s="12" t="n">
        <v>5</v>
      </c>
      <c r="B7" s="13" t="s">
        <v>51</v>
      </c>
      <c r="C7" s="14" t="s">
        <v>52</v>
      </c>
      <c r="D7" s="12" t="s">
        <v>32</v>
      </c>
      <c r="E7" s="12" t="s">
        <v>33</v>
      </c>
      <c r="F7" s="15"/>
      <c r="G7" s="12"/>
      <c r="H7" s="14" t="s">
        <v>53</v>
      </c>
      <c r="I7" s="14" t="s">
        <v>54</v>
      </c>
      <c r="J7" s="14"/>
    </row>
    <row r="8" customFormat="false" ht="45.75" hidden="false" customHeight="true" outlineLevel="0" collapsed="false">
      <c r="A8" s="16" t="n">
        <v>6</v>
      </c>
      <c r="B8" s="17" t="s">
        <v>55</v>
      </c>
      <c r="C8" s="18" t="s">
        <v>56</v>
      </c>
      <c r="D8" s="16" t="s">
        <v>57</v>
      </c>
      <c r="E8" s="16" t="s">
        <v>33</v>
      </c>
      <c r="F8" s="19"/>
      <c r="G8" s="16"/>
      <c r="H8" s="18" t="s">
        <v>58</v>
      </c>
      <c r="I8" s="18" t="s">
        <v>59</v>
      </c>
      <c r="J8" s="18"/>
    </row>
    <row r="9" customFormat="false" ht="45.75" hidden="false" customHeight="true" outlineLevel="0" collapsed="false">
      <c r="A9" s="12" t="n">
        <v>7</v>
      </c>
      <c r="B9" s="13" t="s">
        <v>60</v>
      </c>
      <c r="C9" s="14" t="s">
        <v>61</v>
      </c>
      <c r="D9" s="12" t="s">
        <v>32</v>
      </c>
      <c r="E9" s="12" t="s">
        <v>33</v>
      </c>
      <c r="F9" s="15"/>
      <c r="G9" s="12"/>
      <c r="H9" s="14" t="s">
        <v>62</v>
      </c>
      <c r="I9" s="14" t="s">
        <v>63</v>
      </c>
      <c r="J9" s="14"/>
    </row>
    <row r="10" customFormat="false" ht="45.75" hidden="false" customHeight="true" outlineLevel="0" collapsed="false">
      <c r="A10" s="16" t="n">
        <v>8</v>
      </c>
      <c r="B10" s="17" t="s">
        <v>64</v>
      </c>
      <c r="C10" s="18" t="s">
        <v>65</v>
      </c>
      <c r="D10" s="16" t="s">
        <v>32</v>
      </c>
      <c r="E10" s="16" t="s">
        <v>33</v>
      </c>
      <c r="F10" s="19"/>
      <c r="G10" s="16"/>
      <c r="H10" s="18" t="s">
        <v>66</v>
      </c>
      <c r="I10" s="18" t="s">
        <v>67</v>
      </c>
      <c r="J10" s="18"/>
    </row>
    <row r="11" customFormat="false" ht="45.75" hidden="false" customHeight="true" outlineLevel="0" collapsed="false">
      <c r="A11" s="12" t="n">
        <v>9</v>
      </c>
      <c r="B11" s="13" t="s">
        <v>68</v>
      </c>
      <c r="C11" s="14" t="s">
        <v>69</v>
      </c>
      <c r="D11" s="12" t="s">
        <v>38</v>
      </c>
      <c r="E11" s="12" t="s">
        <v>33</v>
      </c>
      <c r="F11" s="15"/>
      <c r="G11" s="12"/>
      <c r="H11" s="14" t="s">
        <v>70</v>
      </c>
      <c r="I11" s="14" t="s">
        <v>71</v>
      </c>
      <c r="J11" s="14"/>
    </row>
    <row r="12" customFormat="false" ht="45.75" hidden="false" customHeight="true" outlineLevel="0" collapsed="false">
      <c r="A12" s="16" t="n">
        <v>10</v>
      </c>
      <c r="B12" s="17" t="s">
        <v>72</v>
      </c>
      <c r="C12" s="18" t="s">
        <v>73</v>
      </c>
      <c r="D12" s="16" t="s">
        <v>57</v>
      </c>
      <c r="E12" s="16" t="s">
        <v>33</v>
      </c>
      <c r="F12" s="19"/>
      <c r="G12" s="16"/>
      <c r="H12" s="18" t="s">
        <v>74</v>
      </c>
      <c r="I12" s="18" t="s">
        <v>75</v>
      </c>
      <c r="J12" s="18"/>
    </row>
    <row r="13" customFormat="false" ht="45.75" hidden="false" customHeight="true" outlineLevel="0" collapsed="false">
      <c r="A13" s="12" t="n">
        <v>11</v>
      </c>
      <c r="B13" s="13" t="s">
        <v>76</v>
      </c>
      <c r="C13" s="14" t="s">
        <v>77</v>
      </c>
      <c r="D13" s="12" t="s">
        <v>32</v>
      </c>
      <c r="E13" s="12" t="s">
        <v>33</v>
      </c>
      <c r="F13" s="15"/>
      <c r="G13" s="12"/>
      <c r="H13" s="14" t="s">
        <v>78</v>
      </c>
      <c r="I13" s="14" t="s">
        <v>79</v>
      </c>
      <c r="J13" s="14"/>
    </row>
    <row r="14" customFormat="false" ht="45.75" hidden="false" customHeight="true" outlineLevel="0" collapsed="false">
      <c r="A14" s="16" t="n">
        <v>12</v>
      </c>
      <c r="B14" s="17" t="s">
        <v>80</v>
      </c>
      <c r="C14" s="18" t="s">
        <v>81</v>
      </c>
      <c r="D14" s="16" t="s">
        <v>32</v>
      </c>
      <c r="E14" s="16" t="s">
        <v>33</v>
      </c>
      <c r="F14" s="19"/>
      <c r="G14" s="16"/>
      <c r="H14" s="18" t="s">
        <v>82</v>
      </c>
      <c r="I14" s="18" t="s">
        <v>83</v>
      </c>
      <c r="J14" s="18"/>
    </row>
    <row r="15" customFormat="false" ht="45.75" hidden="false" customHeight="true" outlineLevel="0" collapsed="false">
      <c r="A15" s="12" t="n">
        <v>13</v>
      </c>
      <c r="B15" s="13" t="s">
        <v>84</v>
      </c>
      <c r="C15" s="14" t="s">
        <v>85</v>
      </c>
      <c r="D15" s="12" t="s">
        <v>57</v>
      </c>
      <c r="E15" s="12" t="s">
        <v>33</v>
      </c>
      <c r="F15" s="15"/>
      <c r="G15" s="12"/>
      <c r="H15" s="14" t="s">
        <v>86</v>
      </c>
      <c r="I15" s="14" t="s">
        <v>87</v>
      </c>
      <c r="J15" s="14"/>
    </row>
    <row r="16" customFormat="false" ht="45.75" hidden="false" customHeight="true" outlineLevel="0" collapsed="false">
      <c r="A16" s="16" t="n">
        <v>14</v>
      </c>
      <c r="B16" s="17" t="s">
        <v>88</v>
      </c>
      <c r="C16" s="18" t="s">
        <v>89</v>
      </c>
      <c r="D16" s="16" t="s">
        <v>57</v>
      </c>
      <c r="E16" s="16" t="s">
        <v>33</v>
      </c>
      <c r="F16" s="19"/>
      <c r="G16" s="16"/>
      <c r="H16" s="18" t="s">
        <v>90</v>
      </c>
      <c r="I16" s="18" t="s">
        <v>91</v>
      </c>
      <c r="J16" s="18"/>
    </row>
    <row r="17" customFormat="false" ht="45.75" hidden="false" customHeight="true" outlineLevel="0" collapsed="false">
      <c r="A17" s="12" t="n">
        <v>15</v>
      </c>
      <c r="B17" s="13" t="s">
        <v>92</v>
      </c>
      <c r="C17" s="14" t="s">
        <v>93</v>
      </c>
      <c r="D17" s="12" t="s">
        <v>57</v>
      </c>
      <c r="E17" s="12" t="s">
        <v>33</v>
      </c>
      <c r="F17" s="15"/>
      <c r="G17" s="12"/>
      <c r="H17" s="14" t="s">
        <v>94</v>
      </c>
      <c r="I17" s="14" t="s">
        <v>95</v>
      </c>
      <c r="J17" s="14"/>
    </row>
    <row r="18" customFormat="false" ht="45.75" hidden="false" customHeight="true" outlineLevel="0" collapsed="false">
      <c r="A18" s="16" t="n">
        <v>16</v>
      </c>
      <c r="B18" s="17" t="s">
        <v>96</v>
      </c>
      <c r="C18" s="18" t="s">
        <v>97</v>
      </c>
      <c r="D18" s="16" t="s">
        <v>57</v>
      </c>
      <c r="E18" s="16" t="s">
        <v>33</v>
      </c>
      <c r="F18" s="19"/>
      <c r="G18" s="16"/>
      <c r="H18" s="18" t="s">
        <v>98</v>
      </c>
      <c r="I18" s="18" t="s">
        <v>99</v>
      </c>
      <c r="J18" s="18"/>
    </row>
    <row r="19" customFormat="false" ht="45.75" hidden="false" customHeight="true" outlineLevel="0" collapsed="false">
      <c r="A19" s="12" t="n">
        <v>17</v>
      </c>
      <c r="B19" s="13" t="s">
        <v>100</v>
      </c>
      <c r="C19" s="14" t="s">
        <v>101</v>
      </c>
      <c r="D19" s="12" t="s">
        <v>57</v>
      </c>
      <c r="E19" s="12" t="s">
        <v>33</v>
      </c>
      <c r="F19" s="15"/>
      <c r="G19" s="12"/>
      <c r="H19" s="14" t="s">
        <v>102</v>
      </c>
      <c r="I19" s="14" t="s">
        <v>103</v>
      </c>
      <c r="J19" s="14"/>
    </row>
  </sheetData>
  <mergeCells count="1">
    <mergeCell ref="A1:J1"/>
  </mergeCells>
  <dataValidations count="1">
    <dataValidation allowBlank="true" errorStyle="stop" operator="between" showDropDown="false" showErrorMessage="false" showInputMessage="false" sqref="E3:E19" type="list">
      <formula1>"Not started,In progress,Done,N/A"</formula1>
      <formula2>0</formula2>
    </dataValidation>
  </dataValidation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1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pane xSplit="0" ySplit="2" topLeftCell="A3" activePane="bottomLeft" state="frozen"/>
      <selection pane="topLeft" activeCell="A1" activeCellId="0" sqref="A1"/>
      <selection pane="bottomLeft" activeCell="A1" activeCellId="0" sqref="A1"/>
    </sheetView>
  </sheetViews>
  <sheetFormatPr defaultColWidth="8.6796875" defaultRowHeight="15" zeroHeight="false" outlineLevelRow="0" outlineLevelCol="0"/>
  <cols>
    <col collapsed="false" customWidth="true" hidden="false" outlineLevel="0" max="1" min="1" style="0" width="8"/>
    <col collapsed="false" customWidth="true" hidden="false" outlineLevel="0" max="2" min="2" style="0" width="30"/>
    <col collapsed="false" customWidth="true" hidden="false" outlineLevel="0" max="3" min="3" style="0" width="13"/>
    <col collapsed="false" customWidth="true" hidden="false" outlineLevel="0" max="4" min="4" style="0" width="12"/>
    <col collapsed="false" customWidth="true" hidden="false" outlineLevel="0" max="5" min="5" style="0" width="70"/>
  </cols>
  <sheetData>
    <row r="1" customFormat="false" ht="25.5" hidden="false" customHeight="true" outlineLevel="0" collapsed="false">
      <c r="A1" s="9" t="s">
        <v>104</v>
      </c>
      <c r="B1" s="9"/>
      <c r="C1" s="9"/>
      <c r="D1" s="9"/>
      <c r="E1" s="9"/>
    </row>
    <row r="2" customFormat="false" ht="15" hidden="false" customHeight="false" outlineLevel="0" collapsed="false">
      <c r="A2" s="10" t="s">
        <v>21</v>
      </c>
      <c r="B2" s="11" t="s">
        <v>22</v>
      </c>
      <c r="C2" s="10" t="s">
        <v>105</v>
      </c>
      <c r="D2" s="10" t="s">
        <v>106</v>
      </c>
      <c r="E2" s="11" t="s">
        <v>107</v>
      </c>
    </row>
    <row r="3" customFormat="false" ht="33.75" hidden="false" customHeight="true" outlineLevel="0" collapsed="false">
      <c r="A3" s="13" t="s">
        <v>30</v>
      </c>
      <c r="B3" s="14" t="s">
        <v>31</v>
      </c>
      <c r="C3" s="12" t="n">
        <v>3</v>
      </c>
      <c r="D3" s="12" t="n">
        <v>3</v>
      </c>
      <c r="E3" s="14" t="s">
        <v>108</v>
      </c>
    </row>
    <row r="4" customFormat="false" ht="33.75" hidden="false" customHeight="true" outlineLevel="0" collapsed="false">
      <c r="A4" s="17" t="s">
        <v>36</v>
      </c>
      <c r="B4" s="18" t="s">
        <v>37</v>
      </c>
      <c r="C4" s="16" t="n">
        <v>6</v>
      </c>
      <c r="D4" s="16" t="n">
        <v>6</v>
      </c>
      <c r="E4" s="18" t="s">
        <v>109</v>
      </c>
    </row>
    <row r="5" customFormat="false" ht="33.75" hidden="false" customHeight="true" outlineLevel="0" collapsed="false">
      <c r="A5" s="13" t="s">
        <v>41</v>
      </c>
      <c r="B5" s="14" t="s">
        <v>42</v>
      </c>
      <c r="C5" s="12" t="n">
        <v>8</v>
      </c>
      <c r="D5" s="12" t="n">
        <v>10</v>
      </c>
      <c r="E5" s="14" t="s">
        <v>110</v>
      </c>
    </row>
    <row r="6" customFormat="false" ht="33.75" hidden="false" customHeight="true" outlineLevel="0" collapsed="false">
      <c r="A6" s="17" t="s">
        <v>46</v>
      </c>
      <c r="B6" s="18" t="s">
        <v>47</v>
      </c>
      <c r="C6" s="16" t="n">
        <v>4</v>
      </c>
      <c r="D6" s="16" t="n">
        <v>4</v>
      </c>
      <c r="E6" s="18" t="s">
        <v>111</v>
      </c>
    </row>
    <row r="7" customFormat="false" ht="33.75" hidden="false" customHeight="true" outlineLevel="0" collapsed="false">
      <c r="A7" s="13" t="s">
        <v>51</v>
      </c>
      <c r="B7" s="14" t="s">
        <v>52</v>
      </c>
      <c r="C7" s="12" t="n">
        <v>4</v>
      </c>
      <c r="D7" s="12" t="n">
        <v>4</v>
      </c>
      <c r="E7" s="14" t="s">
        <v>112</v>
      </c>
    </row>
    <row r="8" customFormat="false" ht="33.75" hidden="false" customHeight="true" outlineLevel="0" collapsed="false">
      <c r="A8" s="17" t="s">
        <v>55</v>
      </c>
      <c r="B8" s="18" t="s">
        <v>56</v>
      </c>
      <c r="C8" s="16" t="n">
        <v>7</v>
      </c>
      <c r="D8" s="16" t="n">
        <v>9</v>
      </c>
      <c r="E8" s="18" t="s">
        <v>113</v>
      </c>
    </row>
    <row r="9" customFormat="false" ht="33.75" hidden="false" customHeight="true" outlineLevel="0" collapsed="false">
      <c r="A9" s="13" t="s">
        <v>60</v>
      </c>
      <c r="B9" s="14" t="s">
        <v>61</v>
      </c>
      <c r="C9" s="12" t="n">
        <v>3</v>
      </c>
      <c r="D9" s="12" t="n">
        <v>3</v>
      </c>
      <c r="E9" s="14" t="s">
        <v>114</v>
      </c>
    </row>
    <row r="10" customFormat="false" ht="33.75" hidden="false" customHeight="true" outlineLevel="0" collapsed="false">
      <c r="A10" s="17" t="s">
        <v>64</v>
      </c>
      <c r="B10" s="18" t="s">
        <v>65</v>
      </c>
      <c r="C10" s="16" t="n">
        <v>6</v>
      </c>
      <c r="D10" s="16" t="n">
        <v>6</v>
      </c>
      <c r="E10" s="18" t="s">
        <v>115</v>
      </c>
    </row>
    <row r="11" customFormat="false" ht="33.75" hidden="false" customHeight="true" outlineLevel="0" collapsed="false">
      <c r="A11" s="13" t="s">
        <v>68</v>
      </c>
      <c r="B11" s="14" t="s">
        <v>69</v>
      </c>
      <c r="C11" s="12" t="n">
        <v>8</v>
      </c>
      <c r="D11" s="12" t="n">
        <v>8</v>
      </c>
      <c r="E11" s="14" t="s">
        <v>116</v>
      </c>
    </row>
    <row r="12" customFormat="false" ht="33.75" hidden="false" customHeight="true" outlineLevel="0" collapsed="false">
      <c r="A12" s="17" t="s">
        <v>72</v>
      </c>
      <c r="B12" s="18" t="s">
        <v>73</v>
      </c>
      <c r="C12" s="16" t="n">
        <v>4</v>
      </c>
      <c r="D12" s="16" t="n">
        <v>7</v>
      </c>
      <c r="E12" s="18" t="s">
        <v>117</v>
      </c>
    </row>
    <row r="13" customFormat="false" ht="33.75" hidden="false" customHeight="true" outlineLevel="0" collapsed="false">
      <c r="A13" s="13" t="s">
        <v>76</v>
      </c>
      <c r="B13" s="14" t="s">
        <v>77</v>
      </c>
      <c r="C13" s="12" t="n">
        <v>5</v>
      </c>
      <c r="D13" s="12" t="n">
        <v>5</v>
      </c>
      <c r="E13" s="14" t="s">
        <v>118</v>
      </c>
    </row>
    <row r="14" customFormat="false" ht="33.75" hidden="false" customHeight="true" outlineLevel="0" collapsed="false">
      <c r="A14" s="17" t="s">
        <v>80</v>
      </c>
      <c r="B14" s="18" t="s">
        <v>81</v>
      </c>
      <c r="C14" s="16" t="n">
        <v>7</v>
      </c>
      <c r="D14" s="16" t="n">
        <v>8</v>
      </c>
      <c r="E14" s="18" t="s">
        <v>119</v>
      </c>
    </row>
    <row r="15" customFormat="false" ht="33.75" hidden="false" customHeight="true" outlineLevel="0" collapsed="false">
      <c r="A15" s="13" t="s">
        <v>84</v>
      </c>
      <c r="B15" s="14" t="s">
        <v>85</v>
      </c>
      <c r="C15" s="12" t="n">
        <v>8</v>
      </c>
      <c r="D15" s="12" t="n">
        <v>8</v>
      </c>
      <c r="E15" s="14" t="s">
        <v>120</v>
      </c>
    </row>
    <row r="16" customFormat="false" ht="33.75" hidden="false" customHeight="true" outlineLevel="0" collapsed="false">
      <c r="A16" s="17" t="s">
        <v>88</v>
      </c>
      <c r="B16" s="18" t="s">
        <v>89</v>
      </c>
      <c r="C16" s="16" t="n">
        <v>6</v>
      </c>
      <c r="D16" s="16" t="n">
        <v>9</v>
      </c>
      <c r="E16" s="18" t="s">
        <v>121</v>
      </c>
    </row>
    <row r="17" customFormat="false" ht="33.75" hidden="false" customHeight="true" outlineLevel="0" collapsed="false">
      <c r="A17" s="13" t="s">
        <v>92</v>
      </c>
      <c r="B17" s="14" t="s">
        <v>93</v>
      </c>
      <c r="C17" s="12" t="n">
        <v>4</v>
      </c>
      <c r="D17" s="12" t="n">
        <v>6</v>
      </c>
      <c r="E17" s="14" t="s">
        <v>122</v>
      </c>
    </row>
    <row r="18" customFormat="false" ht="33.75" hidden="false" customHeight="true" outlineLevel="0" collapsed="false">
      <c r="A18" s="17" t="s">
        <v>96</v>
      </c>
      <c r="B18" s="18" t="s">
        <v>97</v>
      </c>
      <c r="C18" s="16" t="n">
        <v>4</v>
      </c>
      <c r="D18" s="16" t="n">
        <v>7</v>
      </c>
      <c r="E18" s="18" t="s">
        <v>123</v>
      </c>
    </row>
    <row r="19" customFormat="false" ht="33.75" hidden="false" customHeight="true" outlineLevel="0" collapsed="false">
      <c r="A19" s="13" t="s">
        <v>100</v>
      </c>
      <c r="B19" s="14" t="s">
        <v>101</v>
      </c>
      <c r="C19" s="12" t="n">
        <v>5</v>
      </c>
      <c r="D19" s="12" t="n">
        <v>6</v>
      </c>
      <c r="E19" s="14" t="s">
        <v>124</v>
      </c>
    </row>
  </sheetData>
  <mergeCells count="1">
    <mergeCell ref="A1:E1"/>
  </mergeCells>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D19"/>
  <sheetViews>
    <sheetView showFormulas="false" showGridLines="false" showRowColHeaders="true" showZeros="true" rightToLeft="false" tabSelected="false" showOutlineSymbols="true" defaultGridColor="true" view="normal" topLeftCell="A1" colorId="64" zoomScale="100" zoomScaleNormal="100" zoomScalePageLayoutView="100" workbookViewId="0">
      <selection pane="topLeft" activeCell="A1" activeCellId="0" sqref="A1"/>
    </sheetView>
  </sheetViews>
  <sheetFormatPr defaultColWidth="8.6796875" defaultRowHeight="15" zeroHeight="false" outlineLevelRow="0" outlineLevelCol="0"/>
  <cols>
    <col collapsed="false" customWidth="true" hidden="false" outlineLevel="0" max="1" min="1" style="0" width="3"/>
    <col collapsed="false" customWidth="true" hidden="false" outlineLevel="0" max="2" min="2" style="0" width="22"/>
    <col collapsed="false" customWidth="true" hidden="false" outlineLevel="0" max="5" min="3" style="0" width="14"/>
  </cols>
  <sheetData>
    <row r="2" customFormat="false" ht="22.05" hidden="false" customHeight="false" outlineLevel="0" collapsed="false">
      <c r="B2" s="20" t="s">
        <v>125</v>
      </c>
      <c r="C2" s="3" t="s">
        <v>126</v>
      </c>
    </row>
    <row r="4" customFormat="false" ht="15" hidden="false" customHeight="false" outlineLevel="0" collapsed="false">
      <c r="B4" s="21" t="s">
        <v>127</v>
      </c>
    </row>
    <row r="5" customFormat="false" ht="15" hidden="false" customHeight="false" outlineLevel="0" collapsed="false">
      <c r="B5" s="5" t="s">
        <v>128</v>
      </c>
      <c r="C5" s="22" t="n">
        <f aca="false">COUNTA('90-Day Tracker'!B3:B19)</f>
        <v>17</v>
      </c>
    </row>
    <row r="6" customFormat="false" ht="15" hidden="false" customHeight="false" outlineLevel="0" collapsed="false">
      <c r="B6" s="5" t="s">
        <v>129</v>
      </c>
      <c r="C6" s="22" t="n">
        <f aca="false">COUNTIF('90-Day Tracker'!E3:E19,"Done")</f>
        <v>0</v>
      </c>
    </row>
    <row r="7" customFormat="false" ht="15" hidden="false" customHeight="false" outlineLevel="0" collapsed="false">
      <c r="B7" s="5" t="s">
        <v>130</v>
      </c>
      <c r="C7" s="22" t="n">
        <f aca="false">COUNTIF('90-Day Tracker'!E3:E19,"In progress")</f>
        <v>0</v>
      </c>
    </row>
    <row r="8" customFormat="false" ht="15" hidden="false" customHeight="false" outlineLevel="0" collapsed="false">
      <c r="B8" s="5" t="s">
        <v>33</v>
      </c>
      <c r="C8" s="22" t="n">
        <f aca="false">COUNTIF('90-Day Tracker'!E3:E19,"Not started")</f>
        <v>17</v>
      </c>
    </row>
    <row r="9" customFormat="false" ht="15" hidden="false" customHeight="false" outlineLevel="0" collapsed="false">
      <c r="B9" s="5" t="s">
        <v>131</v>
      </c>
      <c r="C9" s="22" t="n">
        <f aca="false">COUNTIF('90-Day Tracker'!E3:E19,"N/A")</f>
        <v>0</v>
      </c>
    </row>
    <row r="10" customFormat="false" ht="15" hidden="false" customHeight="false" outlineLevel="0" collapsed="false">
      <c r="B10" s="6" t="s">
        <v>132</v>
      </c>
      <c r="C10" s="23" t="n">
        <f aca="false">IF((C5-C9)=0,0,C6/(C5-C9))</f>
        <v>0</v>
      </c>
    </row>
    <row r="12" customFormat="false" ht="15" hidden="false" customHeight="false" outlineLevel="0" collapsed="false">
      <c r="B12" s="21" t="s">
        <v>133</v>
      </c>
    </row>
    <row r="13" customFormat="false" ht="15" hidden="false" customHeight="false" outlineLevel="0" collapsed="false">
      <c r="B13" s="10" t="s">
        <v>23</v>
      </c>
      <c r="C13" s="10" t="s">
        <v>134</v>
      </c>
      <c r="D13" s="10" t="s">
        <v>129</v>
      </c>
    </row>
    <row r="14" customFormat="false" ht="15" hidden="false" customHeight="false" outlineLevel="0" collapsed="false">
      <c r="B14" s="24" t="s">
        <v>32</v>
      </c>
      <c r="C14" s="25" t="n">
        <f aca="false">COUNTIF('90-Day Tracker'!D3:D19,"Govern")</f>
        <v>6</v>
      </c>
      <c r="D14" s="25" t="n">
        <f aca="false">COUNTIFS('90-Day Tracker'!D3:D19,"Govern",'90-Day Tracker'!E3:E19,"Done")</f>
        <v>0</v>
      </c>
    </row>
    <row r="15" customFormat="false" ht="15" hidden="false" customHeight="false" outlineLevel="0" collapsed="false">
      <c r="B15" s="24" t="s">
        <v>38</v>
      </c>
      <c r="C15" s="25" t="n">
        <f aca="false">COUNTIF('90-Day Tracker'!D3:D19,"Discover")</f>
        <v>2</v>
      </c>
      <c r="D15" s="25" t="n">
        <f aca="false">COUNTIFS('90-Day Tracker'!D3:D19,"Discover",'90-Day Tracker'!E3:E19,"Done")</f>
        <v>0</v>
      </c>
    </row>
    <row r="16" customFormat="false" ht="15" hidden="false" customHeight="false" outlineLevel="0" collapsed="false">
      <c r="B16" s="24" t="s">
        <v>57</v>
      </c>
      <c r="C16" s="25" t="n">
        <f aca="false">COUNTIF('90-Day Tracker'!D3:D19,"Secure")</f>
        <v>7</v>
      </c>
      <c r="D16" s="25" t="n">
        <f aca="false">COUNTIFS('90-Day Tracker'!D3:D19,"Secure",'90-Day Tracker'!E3:E19,"Done")</f>
        <v>0</v>
      </c>
    </row>
    <row r="17" customFormat="false" ht="15" hidden="false" customHeight="false" outlineLevel="0" collapsed="false">
      <c r="B17" s="24" t="s">
        <v>43</v>
      </c>
      <c r="C17" s="25" t="n">
        <f aca="false">COUNTIF('90-Day Tracker'!D3:D19,"Detect")</f>
        <v>1</v>
      </c>
      <c r="D17" s="25" t="n">
        <f aca="false">COUNTIFS('90-Day Tracker'!D3:D19,"Detect",'90-Day Tracker'!E3:E19,"Done")</f>
        <v>0</v>
      </c>
    </row>
    <row r="18" customFormat="false" ht="15" hidden="false" customHeight="false" outlineLevel="0" collapsed="false">
      <c r="B18" s="24" t="s">
        <v>48</v>
      </c>
      <c r="C18" s="25" t="n">
        <f aca="false">COUNTIF('90-Day Tracker'!D3:D19,"Respond")</f>
        <v>1</v>
      </c>
      <c r="D18" s="25" t="n">
        <f aca="false">COUNTIFS('90-Day Tracker'!D3:D19,"Respond",'90-Day Tracker'!E3:E19,"Done")</f>
        <v>0</v>
      </c>
    </row>
    <row r="19" customFormat="false" ht="15" hidden="false" customHeight="false" outlineLevel="0" collapsed="false">
      <c r="B19" s="24" t="s">
        <v>135</v>
      </c>
      <c r="C19" s="25" t="n">
        <f aca="false">COUNTIF('90-Day Tracker'!D3:D19,"Assure")</f>
        <v>0</v>
      </c>
      <c r="D19" s="25" t="n">
        <f aca="false">COUNTIFS('90-Day Tracker'!D3:D19,"Assure",'90-Day Tracker'!E3:E19,"Done")</f>
        <v>0</v>
      </c>
    </row>
  </sheetData>
  <printOptions headings="false" gridLines="false" gridLinesSet="true" horizontalCentered="false" verticalCentered="false"/>
  <pageMargins left="0.75" right="0.75" top="1" bottom="1" header="0.511811023622047" footer="0.511811023622047"/>
  <pageSetup paperSize="9" scale="100" fitToWidth="1" fitToHeight="1" pageOrder="downThenOver" orientation="portrait" blackAndWhite="false" draft="false" cellComments="none" horizontalDpi="300" verticalDpi="300" copies="1"/>
  <headerFooter differentFirst="false" differentOddEven="false">
    <oddHeader/>
    <oddFooter/>
  </headerFooter>
</worksheet>
</file>

<file path=docProps/app.xml><?xml version="1.0" encoding="utf-8"?>
<Properties xmlns="http://schemas.openxmlformats.org/officeDocument/2006/extended-properties" xmlns:vt="http://schemas.openxmlformats.org/officeDocument/2006/docPropsVTypes">
  <Template/>
  <TotalTime>0</TotalTime>
  <Application>LibreOffice/24.2.7.2$Linux_X86_64 LibreOffice_project/420$Build-2</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2026-07-03T11:18:27Z</dcterms:created>
  <dc:creator>openpyxl</dc:creator>
  <dc:description/>
  <dc:language>en-US</dc:language>
  <cp:lastModifiedBy/>
  <dcterms:modified xsi:type="dcterms:W3CDTF">2026-07-03T11:18:59Z</dcterms:modified>
  <cp:revision>0</cp:revision>
  <dc:subject/>
  <dc:title/>
</cp:coreProperties>
</file>

<file path=docProps/custom.xml><?xml version="1.0" encoding="utf-8"?>
<Properties xmlns="http://schemas.openxmlformats.org/officeDocument/2006/custom-properties" xmlns:vt="http://schemas.openxmlformats.org/officeDocument/2006/docPropsVTypes"/>
</file>